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600" windowHeight="12900"/>
  </bookViews>
  <sheets>
    <sheet name="Sheet1" sheetId="1" r:id="rId1"/>
    <sheet name="Sheet2" sheetId="2" r:id="rId2"/>
    <sheet name="Sheet3" sheetId="3" r:id="rId3"/>
  </sheets>
  <definedNames>
    <definedName name="G">Sheet1!$O$3</definedName>
  </definedNames>
  <calcPr calcId="145621"/>
</workbook>
</file>

<file path=xl/calcChain.xml><?xml version="1.0" encoding="utf-8"?>
<calcChain xmlns="http://schemas.openxmlformats.org/spreadsheetml/2006/main">
  <c r="O17" i="1" l="1"/>
  <c r="P17" i="1" s="1"/>
  <c r="O16" i="1"/>
  <c r="P16" i="1" s="1"/>
  <c r="O14" i="1"/>
  <c r="P14" i="1" s="1"/>
  <c r="O9" i="1"/>
  <c r="P9" i="1" s="1"/>
  <c r="O7" i="1"/>
  <c r="P7" i="1" s="1"/>
  <c r="O6" i="1"/>
  <c r="P6" i="1" s="1"/>
  <c r="N17" i="1"/>
  <c r="N16" i="1"/>
  <c r="N14" i="1"/>
  <c r="N9" i="1"/>
  <c r="N7" i="1"/>
  <c r="N6" i="1"/>
  <c r="I17" i="1" l="1"/>
  <c r="I16" i="1"/>
  <c r="I14" i="1"/>
  <c r="I9" i="1"/>
  <c r="I7" i="1"/>
  <c r="I6" i="1"/>
  <c r="M17" i="1"/>
  <c r="M16" i="1"/>
  <c r="M14" i="1"/>
  <c r="M9" i="1"/>
  <c r="M7" i="1"/>
  <c r="M6" i="1"/>
  <c r="L7" i="1"/>
  <c r="L9" i="1"/>
  <c r="L14" i="1"/>
  <c r="L16" i="1"/>
  <c r="L17" i="1"/>
  <c r="L6" i="1"/>
</calcChain>
</file>

<file path=xl/sharedStrings.xml><?xml version="1.0" encoding="utf-8"?>
<sst xmlns="http://schemas.openxmlformats.org/spreadsheetml/2006/main" count="61" uniqueCount="52">
  <si>
    <t>Purple</t>
  </si>
  <si>
    <t>Black</t>
  </si>
  <si>
    <t>Orange</t>
  </si>
  <si>
    <t>Red</t>
  </si>
  <si>
    <t>Yellow</t>
  </si>
  <si>
    <t>Green</t>
  </si>
  <si>
    <t>Hard</t>
  </si>
  <si>
    <t>Soft</t>
  </si>
  <si>
    <t>Med</t>
  </si>
  <si>
    <t>Colour</t>
  </si>
  <si>
    <t>Description</t>
  </si>
  <si>
    <t xml:space="preserve">YAS-675 </t>
  </si>
  <si>
    <t xml:space="preserve">YAS-700 </t>
  </si>
  <si>
    <t xml:space="preserve">YAS-800 </t>
  </si>
  <si>
    <t xml:space="preserve">YAS-825 </t>
  </si>
  <si>
    <t xml:space="preserve">YAS-975 </t>
  </si>
  <si>
    <t xml:space="preserve">YAS-1000 </t>
  </si>
  <si>
    <t xml:space="preserve">YAS-1025 </t>
  </si>
  <si>
    <t xml:space="preserve">YAS-1050 </t>
  </si>
  <si>
    <t>Part Code</t>
  </si>
  <si>
    <t>Rate</t>
  </si>
  <si>
    <t xml:space="preserve">YAS-650 </t>
  </si>
  <si>
    <t>Front Yokomo Yatabe Arena Springs for Astroturf/Carpet B-MAX2/B-MAX4 III</t>
  </si>
  <si>
    <t>Rear Yokomo Yatabe Arena Springs for Astroturf/Carpet B-MAX2/B-MAX4 III</t>
  </si>
  <si>
    <t>Big Bore Shock Spring Front (purple) artificial turf / carpet</t>
  </si>
  <si>
    <t>Big Bore Shock Spring Front (Black) artificial turf / carpet</t>
  </si>
  <si>
    <t>Big Bore Shock Spring Front (Orange) artificial turf / carpet</t>
  </si>
  <si>
    <t>Big Bore Shock Spring Front (Red) artificial turf / carpet</t>
  </si>
  <si>
    <t>Big Bore Shock Spring Front (Yellow) artificial turf / carpet</t>
  </si>
  <si>
    <t>Big Bore Shock for rear spring (purple) artificial turf / carpet</t>
  </si>
  <si>
    <t xml:space="preserve">Big Bore Shock Spring for rear (black) artificial turf / carpet </t>
  </si>
  <si>
    <t xml:space="preserve">Big Bore Shock for rear spring (orange) artificial turf / carpet </t>
  </si>
  <si>
    <t>Big Bore Shock Spring for rear (green) artificial turf / carpet</t>
  </si>
  <si>
    <t>Regarding the equation, it's the standard one for compression spring: Gd^4/[8nD^3]</t>
  </si>
  <si>
    <t>where:</t>
  </si>
  <si>
    <t>G = modulus of rigidity of spring material</t>
  </si>
  <si>
    <t>d = wire diameter</t>
  </si>
  <si>
    <t>n = number of active coils</t>
  </si>
  <si>
    <t>D = mean coil diameter</t>
  </si>
  <si>
    <t>No. of Active coils (n)</t>
  </si>
  <si>
    <t>Mean Coil Dia mm (D)</t>
  </si>
  <si>
    <t>Calculated Wire Dia mm (d)</t>
  </si>
  <si>
    <t>Measured Wire Dia mm (d)</t>
  </si>
  <si>
    <t>Coil Inner Dia mm</t>
  </si>
  <si>
    <t>Coil Outer Dia mm</t>
  </si>
  <si>
    <t>No. Total coils</t>
  </si>
  <si>
    <t>G:</t>
  </si>
  <si>
    <t>formula</t>
  </si>
  <si>
    <t xml:space="preserve">  Gd   /  8C^3n</t>
  </si>
  <si>
    <t>C = Spring Index = (Do-d)/d</t>
  </si>
  <si>
    <t>Rate (N/mm)</t>
  </si>
  <si>
    <t>Rate (lb/in)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</si>
</sst>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3" borderId="0" xfId="0" applyFill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5:E10" totalsRowShown="0" headerRowDxfId="1">
  <tableColumns count="4">
    <tableColumn id="1" name="Rate"/>
    <tableColumn id="2" name="Part Code"/>
    <tableColumn id="3" name="Colour"/>
    <tableColumn id="4" name="Description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B13:E17" totalsRowShown="0" headerRowDxfId="0">
  <tableColumns count="4">
    <tableColumn id="1" name="Rate"/>
    <tableColumn id="2" name="Part Code"/>
    <tableColumn id="3" name="Colour"/>
    <tableColumn id="4" name="Description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workbookViewId="0">
      <selection activeCell="P6" sqref="P6"/>
    </sheetView>
  </sheetViews>
  <sheetFormatPr defaultRowHeight="15" x14ac:dyDescent="0.25"/>
  <cols>
    <col min="2" max="2" width="11" customWidth="1"/>
    <col min="3" max="3" width="22.140625" customWidth="1"/>
    <col min="4" max="4" width="11.85546875" customWidth="1"/>
    <col min="5" max="5" width="60" customWidth="1"/>
    <col min="7" max="7" width="26" customWidth="1"/>
    <col min="8" max="8" width="15.7109375" customWidth="1"/>
    <col min="9" max="9" width="21.42578125" customWidth="1"/>
    <col min="10" max="10" width="18.7109375" customWidth="1"/>
    <col min="11" max="11" width="18.28515625" customWidth="1"/>
    <col min="12" max="12" width="19.85546875" customWidth="1"/>
    <col min="13" max="15" width="26" customWidth="1"/>
    <col min="16" max="16" width="24.85546875" customWidth="1"/>
  </cols>
  <sheetData>
    <row r="2" spans="1:16" x14ac:dyDescent="0.25">
      <c r="M2" t="s">
        <v>47</v>
      </c>
      <c r="O2" t="s">
        <v>48</v>
      </c>
    </row>
    <row r="3" spans="1:16" x14ac:dyDescent="0.25">
      <c r="A3" s="2"/>
      <c r="B3" s="2"/>
      <c r="C3" s="2"/>
      <c r="D3" s="2"/>
      <c r="E3" s="2"/>
      <c r="F3" s="2"/>
      <c r="M3" t="s">
        <v>46</v>
      </c>
      <c r="O3">
        <v>79100</v>
      </c>
    </row>
    <row r="4" spans="1:16" x14ac:dyDescent="0.25">
      <c r="A4" s="2"/>
      <c r="B4" s="4" t="s">
        <v>22</v>
      </c>
      <c r="C4" s="5"/>
      <c r="D4" s="5"/>
      <c r="E4" s="6"/>
      <c r="F4" s="2"/>
    </row>
    <row r="5" spans="1:16" x14ac:dyDescent="0.25">
      <c r="A5" s="2"/>
      <c r="B5" s="1" t="s">
        <v>20</v>
      </c>
      <c r="C5" s="1" t="s">
        <v>19</v>
      </c>
      <c r="D5" s="1" t="s">
        <v>9</v>
      </c>
      <c r="E5" s="1" t="s">
        <v>10</v>
      </c>
      <c r="F5" s="2"/>
      <c r="G5" s="1" t="s">
        <v>42</v>
      </c>
      <c r="H5" s="1" t="s">
        <v>45</v>
      </c>
      <c r="I5" s="1" t="s">
        <v>39</v>
      </c>
      <c r="J5" s="1" t="s">
        <v>43</v>
      </c>
      <c r="K5" s="1" t="s">
        <v>44</v>
      </c>
      <c r="L5" s="1" t="s">
        <v>40</v>
      </c>
      <c r="M5" s="1" t="s">
        <v>41</v>
      </c>
      <c r="N5" s="1" t="s">
        <v>49</v>
      </c>
      <c r="O5" s="1" t="s">
        <v>50</v>
      </c>
      <c r="P5" s="1" t="s">
        <v>51</v>
      </c>
    </row>
    <row r="6" spans="1:16" x14ac:dyDescent="0.25">
      <c r="A6" s="2"/>
      <c r="B6" t="s">
        <v>6</v>
      </c>
      <c r="C6" t="s">
        <v>21</v>
      </c>
      <c r="D6" t="s">
        <v>0</v>
      </c>
      <c r="E6" t="s">
        <v>24</v>
      </c>
      <c r="F6" s="2"/>
      <c r="G6">
        <v>1.18</v>
      </c>
      <c r="H6">
        <v>6.5</v>
      </c>
      <c r="I6">
        <f>H6-2</f>
        <v>4.5</v>
      </c>
      <c r="J6">
        <v>16</v>
      </c>
      <c r="K6">
        <v>18.399999999999999</v>
      </c>
      <c r="L6">
        <f>(K6+16.1)/2</f>
        <v>17.25</v>
      </c>
      <c r="M6">
        <f>(K6-J6)/2</f>
        <v>1.1999999999999993</v>
      </c>
      <c r="N6">
        <f>(K6-M6)/M6</f>
        <v>14.333333333333341</v>
      </c>
      <c r="O6">
        <f>(G*M6)/(8*N6^3*I6)</f>
        <v>0.89539285849044536</v>
      </c>
      <c r="P6">
        <f>O6/0.175126835</f>
        <v>5.1128249904730207</v>
      </c>
    </row>
    <row r="7" spans="1:16" x14ac:dyDescent="0.25">
      <c r="A7" s="2"/>
      <c r="C7" t="s">
        <v>11</v>
      </c>
      <c r="D7" t="s">
        <v>1</v>
      </c>
      <c r="E7" t="s">
        <v>25</v>
      </c>
      <c r="F7" s="2"/>
      <c r="G7">
        <v>1.18</v>
      </c>
      <c r="H7">
        <v>6.75</v>
      </c>
      <c r="I7">
        <f>H7-2</f>
        <v>4.75</v>
      </c>
      <c r="J7">
        <v>16</v>
      </c>
      <c r="K7">
        <v>18.399999999999999</v>
      </c>
      <c r="L7">
        <f t="shared" ref="L7:L17" si="0">(K7+16.1)/2</f>
        <v>17.25</v>
      </c>
      <c r="M7">
        <f>(K7-J7)/2</f>
        <v>1.1999999999999993</v>
      </c>
      <c r="N7">
        <f>(K7-M7)/M7</f>
        <v>14.333333333333341</v>
      </c>
      <c r="O7">
        <f>(G*M7)/(8*N7^3*I7)</f>
        <v>0.84826691856989567</v>
      </c>
      <c r="P7">
        <f>O7/0.175126835</f>
        <v>4.8437289383428626</v>
      </c>
    </row>
    <row r="8" spans="1:16" x14ac:dyDescent="0.25">
      <c r="A8" s="2"/>
      <c r="B8" t="s">
        <v>8</v>
      </c>
      <c r="C8" t="s">
        <v>12</v>
      </c>
      <c r="D8" t="s">
        <v>2</v>
      </c>
      <c r="E8" t="s">
        <v>26</v>
      </c>
      <c r="F8" s="2"/>
    </row>
    <row r="9" spans="1:16" x14ac:dyDescent="0.25">
      <c r="A9" s="2"/>
      <c r="C9" t="s">
        <v>13</v>
      </c>
      <c r="D9" t="s">
        <v>3</v>
      </c>
      <c r="E9" t="s">
        <v>27</v>
      </c>
      <c r="F9" s="2"/>
      <c r="G9">
        <v>1.18</v>
      </c>
      <c r="H9">
        <v>8</v>
      </c>
      <c r="I9">
        <f>H9-2</f>
        <v>6</v>
      </c>
      <c r="J9">
        <v>16</v>
      </c>
      <c r="K9">
        <v>18.399999999999999</v>
      </c>
      <c r="L9">
        <f t="shared" si="0"/>
        <v>17.25</v>
      </c>
      <c r="M9">
        <f>(K9-J9)/2</f>
        <v>1.1999999999999993</v>
      </c>
      <c r="N9">
        <f>(K9-M9)/M9</f>
        <v>14.333333333333341</v>
      </c>
      <c r="O9">
        <f>(G*M9)/(8*N9^3*I9)</f>
        <v>0.67154464386783397</v>
      </c>
      <c r="P9">
        <f>O9/0.175126835</f>
        <v>3.8346187428547656</v>
      </c>
    </row>
    <row r="10" spans="1:16" x14ac:dyDescent="0.25">
      <c r="A10" s="2"/>
      <c r="B10" t="s">
        <v>7</v>
      </c>
      <c r="C10" t="s">
        <v>14</v>
      </c>
      <c r="D10" t="s">
        <v>4</v>
      </c>
      <c r="E10" t="s">
        <v>28</v>
      </c>
      <c r="F10" s="2"/>
    </row>
    <row r="11" spans="1:16" x14ac:dyDescent="0.25">
      <c r="A11" s="2"/>
      <c r="B11" s="2"/>
      <c r="C11" s="2"/>
      <c r="D11" s="2"/>
      <c r="E11" s="2"/>
      <c r="F11" s="2"/>
    </row>
    <row r="12" spans="1:16" x14ac:dyDescent="0.25">
      <c r="A12" s="2"/>
      <c r="B12" s="4" t="s">
        <v>23</v>
      </c>
      <c r="C12" s="5"/>
      <c r="D12" s="5"/>
      <c r="E12" s="6"/>
      <c r="F12" s="2"/>
    </row>
    <row r="13" spans="1:16" x14ac:dyDescent="0.25">
      <c r="A13" s="2"/>
      <c r="B13" s="1" t="s">
        <v>20</v>
      </c>
      <c r="C13" s="1" t="s">
        <v>19</v>
      </c>
      <c r="D13" s="1" t="s">
        <v>9</v>
      </c>
      <c r="E13" s="1" t="s">
        <v>10</v>
      </c>
      <c r="F13" s="2"/>
    </row>
    <row r="14" spans="1:16" x14ac:dyDescent="0.25">
      <c r="A14" s="2"/>
      <c r="B14" t="s">
        <v>6</v>
      </c>
      <c r="C14" t="s">
        <v>15</v>
      </c>
      <c r="D14" t="s">
        <v>0</v>
      </c>
      <c r="E14" t="s">
        <v>29</v>
      </c>
      <c r="F14" s="2"/>
      <c r="G14">
        <v>1.18</v>
      </c>
      <c r="H14">
        <v>9.75</v>
      </c>
      <c r="I14">
        <f>H14-2</f>
        <v>7.75</v>
      </c>
      <c r="J14">
        <v>16</v>
      </c>
      <c r="K14">
        <v>18.399999999999999</v>
      </c>
      <c r="L14">
        <f t="shared" si="0"/>
        <v>17.25</v>
      </c>
      <c r="M14">
        <f>(K14-J14)/2</f>
        <v>1.1999999999999993</v>
      </c>
      <c r="N14">
        <f>(K14-M14)/M14</f>
        <v>14.333333333333341</v>
      </c>
      <c r="O14">
        <f>(G*M14)/(8*N14^3*I14)</f>
        <v>0.51990553073638768</v>
      </c>
      <c r="P14">
        <f>O14/0.175126835</f>
        <v>2.9687370912423994</v>
      </c>
    </row>
    <row r="15" spans="1:16" x14ac:dyDescent="0.25">
      <c r="A15" s="2"/>
      <c r="C15" t="s">
        <v>16</v>
      </c>
      <c r="D15" t="s">
        <v>1</v>
      </c>
      <c r="E15" t="s">
        <v>30</v>
      </c>
      <c r="F15" s="2"/>
    </row>
    <row r="16" spans="1:16" x14ac:dyDescent="0.25">
      <c r="A16" s="2"/>
      <c r="C16" t="s">
        <v>17</v>
      </c>
      <c r="D16" t="s">
        <v>2</v>
      </c>
      <c r="E16" t="s">
        <v>31</v>
      </c>
      <c r="F16" s="2"/>
      <c r="G16">
        <v>1.18</v>
      </c>
      <c r="H16">
        <v>10.33</v>
      </c>
      <c r="I16">
        <f>H16-2</f>
        <v>8.33</v>
      </c>
      <c r="J16">
        <v>16</v>
      </c>
      <c r="K16">
        <v>18.399999999999999</v>
      </c>
      <c r="L16">
        <f t="shared" si="0"/>
        <v>17.25</v>
      </c>
      <c r="M16">
        <f>(K16-J16)/2</f>
        <v>1.1999999999999993</v>
      </c>
      <c r="N16">
        <f>(K16-M16)/M16</f>
        <v>14.333333333333341</v>
      </c>
      <c r="O16">
        <f>(G*M16)/(8*N16^3*I16)</f>
        <v>0.48370562583517457</v>
      </c>
      <c r="P16">
        <f>O16/0.175126835</f>
        <v>2.7620303069782226</v>
      </c>
    </row>
    <row r="17" spans="1:16" x14ac:dyDescent="0.25">
      <c r="A17" s="2"/>
      <c r="B17" t="s">
        <v>7</v>
      </c>
      <c r="C17" t="s">
        <v>18</v>
      </c>
      <c r="D17" t="s">
        <v>5</v>
      </c>
      <c r="E17" t="s">
        <v>32</v>
      </c>
      <c r="F17" s="2"/>
      <c r="G17">
        <v>1.18</v>
      </c>
      <c r="H17">
        <v>10.5</v>
      </c>
      <c r="I17">
        <f>H17-2</f>
        <v>8.5</v>
      </c>
      <c r="J17">
        <v>16</v>
      </c>
      <c r="K17">
        <v>18.399999999999999</v>
      </c>
      <c r="L17">
        <f t="shared" si="0"/>
        <v>17.25</v>
      </c>
      <c r="M17">
        <f>(K17-J17)/2</f>
        <v>1.1999999999999993</v>
      </c>
      <c r="N17">
        <f>(K17-M17)/M17</f>
        <v>14.333333333333341</v>
      </c>
      <c r="O17">
        <f>(G*M17)/(8*N17^3*I17)</f>
        <v>0.4740315133184711</v>
      </c>
      <c r="P17">
        <f>O17/0.175126835</f>
        <v>2.7067897008386583</v>
      </c>
    </row>
    <row r="18" spans="1:16" x14ac:dyDescent="0.25">
      <c r="A18" s="2"/>
      <c r="B18" s="2"/>
      <c r="C18" s="2"/>
      <c r="D18" s="2"/>
      <c r="E18" s="2"/>
      <c r="F18" s="2"/>
    </row>
    <row r="27" spans="1:16" x14ac:dyDescent="0.25">
      <c r="B27" s="3" t="s">
        <v>33</v>
      </c>
    </row>
    <row r="29" spans="1:16" x14ac:dyDescent="0.25">
      <c r="B29" s="3" t="s">
        <v>34</v>
      </c>
    </row>
    <row r="30" spans="1:16" x14ac:dyDescent="0.25">
      <c r="B30" s="3" t="s">
        <v>35</v>
      </c>
    </row>
    <row r="31" spans="1:16" x14ac:dyDescent="0.25">
      <c r="B31" s="3" t="s">
        <v>36</v>
      </c>
    </row>
    <row r="32" spans="1:16" x14ac:dyDescent="0.25">
      <c r="B32" s="3" t="s">
        <v>37</v>
      </c>
    </row>
    <row r="33" spans="2:2" x14ac:dyDescent="0.25">
      <c r="B33" s="3" t="s">
        <v>38</v>
      </c>
    </row>
  </sheetData>
  <mergeCells count="2">
    <mergeCell ref="B4:E4"/>
    <mergeCell ref="B12:E1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Lewis</dc:creator>
  <cp:lastModifiedBy>Neal Lewis</cp:lastModifiedBy>
  <dcterms:created xsi:type="dcterms:W3CDTF">2014-07-10T14:02:33Z</dcterms:created>
  <dcterms:modified xsi:type="dcterms:W3CDTF">2014-07-11T16:21:32Z</dcterms:modified>
</cp:coreProperties>
</file>